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45" windowWidth="14895" windowHeight="6600"/>
  </bookViews>
  <sheets>
    <sheet name="lake" sheetId="1" r:id="rId1"/>
  </sheets>
  <calcPr calcId="124519"/>
</workbook>
</file>

<file path=xl/calcChain.xml><?xml version="1.0" encoding="utf-8"?>
<calcChain xmlns="http://schemas.openxmlformats.org/spreadsheetml/2006/main">
  <c r="C124" i="1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<sst xmlns="http://schemas.openxmlformats.org/spreadsheetml/2006/main" count="132" uniqueCount="48">
  <si>
    <t>Year</t>
  </si>
  <si>
    <t>Julian day of iceout, earlier is warmer, later is cooler</t>
  </si>
  <si>
    <t xml:space="preserve">Warmist part of the twentieth century was the 1950s. </t>
  </si>
  <si>
    <t>The blue dots are the julian day number of the ice out dates</t>
  </si>
  <si>
    <t>The graph is the seven year moving average of the warmth, the seven year average of those ice out dates</t>
  </si>
  <si>
    <t xml:space="preserve">	Date</t>
  </si>
  <si>
    <t xml:space="preserve">	May 7</t>
  </si>
  <si>
    <t xml:space="preserve">	May 12</t>
  </si>
  <si>
    <t xml:space="preserve">	April 14</t>
  </si>
  <si>
    <t xml:space="preserve">	April 24</t>
  </si>
  <si>
    <t xml:space="preserve">	April 23</t>
  </si>
  <si>
    <t xml:space="preserve">	April 11</t>
  </si>
  <si>
    <t xml:space="preserve">	May 10</t>
  </si>
  <si>
    <t xml:space="preserve">	April 20</t>
  </si>
  <si>
    <t xml:space="preserve">	April 26</t>
  </si>
  <si>
    <t xml:space="preserve">	May 2</t>
  </si>
  <si>
    <t xml:space="preserve">	April 4</t>
  </si>
  <si>
    <t xml:space="preserve">	April 2</t>
  </si>
  <si>
    <t xml:space="preserve">	April 29</t>
  </si>
  <si>
    <t xml:space="preserve">	April 21</t>
  </si>
  <si>
    <t xml:space="preserve">	April 19</t>
  </si>
  <si>
    <t xml:space="preserve">	April 6</t>
  </si>
  <si>
    <t xml:space="preserve">	April 17</t>
  </si>
  <si>
    <t xml:space="preserve">	April 15</t>
  </si>
  <si>
    <t xml:space="preserve">	April 16</t>
  </si>
  <si>
    <t xml:space="preserve">	April 28</t>
  </si>
  <si>
    <t xml:space="preserve">	March 28</t>
  </si>
  <si>
    <t xml:space="preserve">	April 18</t>
  </si>
  <si>
    <t xml:space="preserve">	April 10</t>
  </si>
  <si>
    <t xml:space="preserve">	April 13</t>
  </si>
  <si>
    <t xml:space="preserve">	April 7</t>
  </si>
  <si>
    <t xml:space="preserve">	April 25</t>
  </si>
  <si>
    <t xml:space="preserve">	April 8</t>
  </si>
  <si>
    <t xml:space="preserve">	May 4</t>
  </si>
  <si>
    <t xml:space="preserve">	April 30</t>
  </si>
  <si>
    <t xml:space="preserve">	May 3</t>
  </si>
  <si>
    <t xml:space="preserve">	April 1</t>
  </si>
  <si>
    <t xml:space="preserve">	March 30</t>
  </si>
  <si>
    <t xml:space="preserve">	April 3</t>
  </si>
  <si>
    <t xml:space="preserve">	May 5</t>
  </si>
  <si>
    <t xml:space="preserve">	April 27</t>
  </si>
  <si>
    <t xml:space="preserve">	April 22</t>
  </si>
  <si>
    <t xml:space="preserve">	May 6</t>
  </si>
  <si>
    <t xml:space="preserve">	April 5</t>
  </si>
  <si>
    <t xml:space="preserve">	April 12</t>
  </si>
  <si>
    <t>Column C is the julian day of the ice out of Lake Winnipesaukee, taken from the web page http://www.winnipesaukee.com/index.php?pageid=iceout</t>
  </si>
  <si>
    <t>Column B is year of the ice out</t>
  </si>
  <si>
    <t>Column A is the calender day of the ice out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</si>
</sst>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006400"/>
      <color rgb="FF640066"/>
      <color rgb="FF00B4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lake!$C$1</c:f>
              <c:strCache>
                <c:ptCount val="1"/>
                <c:pt idx="0">
                  <c:v>Julian day of iceout, earlier is warmer, later is cooler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4"/>
            <c:spPr>
              <a:solidFill>
                <a:srgbClr val="006400">
                  <a:alpha val="49804"/>
                </a:srgbClr>
              </a:solidFill>
            </c:spPr>
          </c:marker>
          <c:trendline>
            <c:spPr>
              <a:ln w="63500">
                <a:solidFill>
                  <a:srgbClr val="640066">
                    <a:alpha val="50000"/>
                  </a:srgbClr>
                </a:solidFill>
              </a:ln>
            </c:spPr>
            <c:trendlineType val="movingAvg"/>
            <c:period val="7"/>
          </c:trendline>
          <c:xVal>
            <c:numRef>
              <c:f>lake!$B$2:$B$124</c:f>
              <c:numCache>
                <c:formatCode>General</c:formatCode>
                <c:ptCount val="123"/>
                <c:pt idx="0">
                  <c:v>1887</c:v>
                </c:pt>
                <c:pt idx="1">
                  <c:v>1888</c:v>
                </c:pt>
                <c:pt idx="2">
                  <c:v>1889</c:v>
                </c:pt>
                <c:pt idx="3">
                  <c:v>1890</c:v>
                </c:pt>
                <c:pt idx="4">
                  <c:v>1891</c:v>
                </c:pt>
                <c:pt idx="5">
                  <c:v>1892</c:v>
                </c:pt>
                <c:pt idx="6">
                  <c:v>1893</c:v>
                </c:pt>
                <c:pt idx="7">
                  <c:v>1894</c:v>
                </c:pt>
                <c:pt idx="8">
                  <c:v>1895</c:v>
                </c:pt>
                <c:pt idx="9">
                  <c:v>1896</c:v>
                </c:pt>
                <c:pt idx="10">
                  <c:v>1897</c:v>
                </c:pt>
                <c:pt idx="11">
                  <c:v>1898</c:v>
                </c:pt>
                <c:pt idx="12">
                  <c:v>1899</c:v>
                </c:pt>
                <c:pt idx="13">
                  <c:v>1900</c:v>
                </c:pt>
                <c:pt idx="14">
                  <c:v>1901</c:v>
                </c:pt>
                <c:pt idx="15">
                  <c:v>1902</c:v>
                </c:pt>
                <c:pt idx="16">
                  <c:v>1903</c:v>
                </c:pt>
                <c:pt idx="17">
                  <c:v>1904</c:v>
                </c:pt>
                <c:pt idx="18">
                  <c:v>1905</c:v>
                </c:pt>
                <c:pt idx="19">
                  <c:v>1906</c:v>
                </c:pt>
                <c:pt idx="20">
                  <c:v>1907</c:v>
                </c:pt>
                <c:pt idx="21">
                  <c:v>1908</c:v>
                </c:pt>
                <c:pt idx="22">
                  <c:v>1909</c:v>
                </c:pt>
                <c:pt idx="23">
                  <c:v>1910</c:v>
                </c:pt>
                <c:pt idx="24">
                  <c:v>1911</c:v>
                </c:pt>
                <c:pt idx="25">
                  <c:v>1912</c:v>
                </c:pt>
                <c:pt idx="26">
                  <c:v>1913</c:v>
                </c:pt>
                <c:pt idx="27">
                  <c:v>1914</c:v>
                </c:pt>
                <c:pt idx="28">
                  <c:v>1915</c:v>
                </c:pt>
                <c:pt idx="29">
                  <c:v>1916</c:v>
                </c:pt>
                <c:pt idx="30">
                  <c:v>1917</c:v>
                </c:pt>
                <c:pt idx="31">
                  <c:v>1918</c:v>
                </c:pt>
                <c:pt idx="32">
                  <c:v>1919</c:v>
                </c:pt>
                <c:pt idx="33">
                  <c:v>1920</c:v>
                </c:pt>
                <c:pt idx="34">
                  <c:v>1921</c:v>
                </c:pt>
                <c:pt idx="35">
                  <c:v>1922</c:v>
                </c:pt>
                <c:pt idx="36">
                  <c:v>1923</c:v>
                </c:pt>
                <c:pt idx="37">
                  <c:v>1924</c:v>
                </c:pt>
                <c:pt idx="38">
                  <c:v>1925</c:v>
                </c:pt>
                <c:pt idx="39">
                  <c:v>1926</c:v>
                </c:pt>
                <c:pt idx="40">
                  <c:v>1927</c:v>
                </c:pt>
                <c:pt idx="41">
                  <c:v>1928</c:v>
                </c:pt>
                <c:pt idx="42">
                  <c:v>1929</c:v>
                </c:pt>
                <c:pt idx="43">
                  <c:v>1930</c:v>
                </c:pt>
                <c:pt idx="44">
                  <c:v>1931</c:v>
                </c:pt>
                <c:pt idx="45">
                  <c:v>1932</c:v>
                </c:pt>
                <c:pt idx="46">
                  <c:v>1933</c:v>
                </c:pt>
                <c:pt idx="47">
                  <c:v>1934</c:v>
                </c:pt>
                <c:pt idx="48">
                  <c:v>1935</c:v>
                </c:pt>
                <c:pt idx="49">
                  <c:v>1936</c:v>
                </c:pt>
                <c:pt idx="50">
                  <c:v>1937</c:v>
                </c:pt>
                <c:pt idx="51">
                  <c:v>1938</c:v>
                </c:pt>
                <c:pt idx="52">
                  <c:v>1939</c:v>
                </c:pt>
                <c:pt idx="53">
                  <c:v>1940</c:v>
                </c:pt>
                <c:pt idx="54">
                  <c:v>1941</c:v>
                </c:pt>
                <c:pt idx="55">
                  <c:v>1942</c:v>
                </c:pt>
                <c:pt idx="56">
                  <c:v>1943</c:v>
                </c:pt>
                <c:pt idx="57">
                  <c:v>1944</c:v>
                </c:pt>
                <c:pt idx="58">
                  <c:v>1945</c:v>
                </c:pt>
                <c:pt idx="59">
                  <c:v>1946</c:v>
                </c:pt>
                <c:pt idx="60">
                  <c:v>1947</c:v>
                </c:pt>
                <c:pt idx="61">
                  <c:v>1948</c:v>
                </c:pt>
                <c:pt idx="62">
                  <c:v>1949</c:v>
                </c:pt>
                <c:pt idx="63">
                  <c:v>1950</c:v>
                </c:pt>
                <c:pt idx="64">
                  <c:v>1951</c:v>
                </c:pt>
                <c:pt idx="65">
                  <c:v>1952</c:v>
                </c:pt>
                <c:pt idx="66">
                  <c:v>1953</c:v>
                </c:pt>
                <c:pt idx="67">
                  <c:v>1954</c:v>
                </c:pt>
                <c:pt idx="68">
                  <c:v>1955</c:v>
                </c:pt>
                <c:pt idx="69">
                  <c:v>1956</c:v>
                </c:pt>
                <c:pt idx="70">
                  <c:v>1957</c:v>
                </c:pt>
                <c:pt idx="71">
                  <c:v>1958</c:v>
                </c:pt>
                <c:pt idx="72">
                  <c:v>1959</c:v>
                </c:pt>
                <c:pt idx="73">
                  <c:v>1960</c:v>
                </c:pt>
                <c:pt idx="74">
                  <c:v>1961</c:v>
                </c:pt>
                <c:pt idx="75">
                  <c:v>1962</c:v>
                </c:pt>
                <c:pt idx="76">
                  <c:v>1963</c:v>
                </c:pt>
                <c:pt idx="77">
                  <c:v>1964</c:v>
                </c:pt>
                <c:pt idx="78">
                  <c:v>1965</c:v>
                </c:pt>
                <c:pt idx="79">
                  <c:v>1966</c:v>
                </c:pt>
                <c:pt idx="80">
                  <c:v>1967</c:v>
                </c:pt>
                <c:pt idx="81">
                  <c:v>1968</c:v>
                </c:pt>
                <c:pt idx="82">
                  <c:v>1969</c:v>
                </c:pt>
                <c:pt idx="83">
                  <c:v>1970</c:v>
                </c:pt>
                <c:pt idx="84">
                  <c:v>1971</c:v>
                </c:pt>
                <c:pt idx="85">
                  <c:v>1972</c:v>
                </c:pt>
                <c:pt idx="86">
                  <c:v>1973</c:v>
                </c:pt>
                <c:pt idx="87">
                  <c:v>1974</c:v>
                </c:pt>
                <c:pt idx="88">
                  <c:v>1975</c:v>
                </c:pt>
                <c:pt idx="89">
                  <c:v>1976</c:v>
                </c:pt>
                <c:pt idx="90">
                  <c:v>1977</c:v>
                </c:pt>
                <c:pt idx="91">
                  <c:v>1978</c:v>
                </c:pt>
                <c:pt idx="92">
                  <c:v>1979</c:v>
                </c:pt>
                <c:pt idx="93">
                  <c:v>1980</c:v>
                </c:pt>
                <c:pt idx="94">
                  <c:v>1981</c:v>
                </c:pt>
                <c:pt idx="95">
                  <c:v>1982</c:v>
                </c:pt>
                <c:pt idx="96">
                  <c:v>1983</c:v>
                </c:pt>
                <c:pt idx="97">
                  <c:v>1984</c:v>
                </c:pt>
                <c:pt idx="98">
                  <c:v>1985</c:v>
                </c:pt>
                <c:pt idx="99">
                  <c:v>1986</c:v>
                </c:pt>
                <c:pt idx="100">
                  <c:v>1987</c:v>
                </c:pt>
                <c:pt idx="101">
                  <c:v>1988</c:v>
                </c:pt>
                <c:pt idx="102">
                  <c:v>1989</c:v>
                </c:pt>
                <c:pt idx="103">
                  <c:v>1990</c:v>
                </c:pt>
                <c:pt idx="104">
                  <c:v>1991</c:v>
                </c:pt>
                <c:pt idx="105">
                  <c:v>1992</c:v>
                </c:pt>
                <c:pt idx="106">
                  <c:v>1993</c:v>
                </c:pt>
                <c:pt idx="107">
                  <c:v>1994</c:v>
                </c:pt>
                <c:pt idx="108">
                  <c:v>1995</c:v>
                </c:pt>
                <c:pt idx="109">
                  <c:v>1996</c:v>
                </c:pt>
                <c:pt idx="110">
                  <c:v>1997</c:v>
                </c:pt>
                <c:pt idx="111">
                  <c:v>1998</c:v>
                </c:pt>
                <c:pt idx="112">
                  <c:v>1999</c:v>
                </c:pt>
                <c:pt idx="113">
                  <c:v>2000</c:v>
                </c:pt>
                <c:pt idx="114">
                  <c:v>2001</c:v>
                </c:pt>
                <c:pt idx="115">
                  <c:v>2002</c:v>
                </c:pt>
                <c:pt idx="116">
                  <c:v>2003</c:v>
                </c:pt>
                <c:pt idx="117">
                  <c:v>2004</c:v>
                </c:pt>
                <c:pt idx="118">
                  <c:v>2005</c:v>
                </c:pt>
                <c:pt idx="119">
                  <c:v>2006</c:v>
                </c:pt>
                <c:pt idx="120">
                  <c:v>2007</c:v>
                </c:pt>
                <c:pt idx="121">
                  <c:v>2008</c:v>
                </c:pt>
                <c:pt idx="122">
                  <c:v>2009</c:v>
                </c:pt>
              </c:numCache>
            </c:numRef>
          </c:xVal>
          <c:yVal>
            <c:numRef>
              <c:f>lake!$C$2:$C$124</c:f>
              <c:numCache>
                <c:formatCode>General</c:formatCode>
                <c:ptCount val="123"/>
                <c:pt idx="0">
                  <c:v>127</c:v>
                </c:pt>
                <c:pt idx="1">
                  <c:v>133</c:v>
                </c:pt>
                <c:pt idx="2">
                  <c:v>104</c:v>
                </c:pt>
                <c:pt idx="3">
                  <c:v>114</c:v>
                </c:pt>
                <c:pt idx="4">
                  <c:v>113</c:v>
                </c:pt>
                <c:pt idx="5">
                  <c:v>102</c:v>
                </c:pt>
                <c:pt idx="6">
                  <c:v>130</c:v>
                </c:pt>
                <c:pt idx="7">
                  <c:v>110</c:v>
                </c:pt>
                <c:pt idx="8">
                  <c:v>116</c:v>
                </c:pt>
                <c:pt idx="9">
                  <c:v>114</c:v>
                </c:pt>
                <c:pt idx="10">
                  <c:v>113</c:v>
                </c:pt>
                <c:pt idx="11">
                  <c:v>104</c:v>
                </c:pt>
                <c:pt idx="12">
                  <c:v>122</c:v>
                </c:pt>
                <c:pt idx="13">
                  <c:v>116</c:v>
                </c:pt>
                <c:pt idx="14">
                  <c:v>110</c:v>
                </c:pt>
                <c:pt idx="15">
                  <c:v>94</c:v>
                </c:pt>
                <c:pt idx="16">
                  <c:v>92</c:v>
                </c:pt>
                <c:pt idx="17">
                  <c:v>120</c:v>
                </c:pt>
                <c:pt idx="18">
                  <c:v>114</c:v>
                </c:pt>
                <c:pt idx="19">
                  <c:v>116</c:v>
                </c:pt>
                <c:pt idx="20">
                  <c:v>119</c:v>
                </c:pt>
                <c:pt idx="21">
                  <c:v>112</c:v>
                </c:pt>
                <c:pt idx="22">
                  <c:v>109</c:v>
                </c:pt>
                <c:pt idx="23">
                  <c:v>96</c:v>
                </c:pt>
                <c:pt idx="24">
                  <c:v>122</c:v>
                </c:pt>
                <c:pt idx="25">
                  <c:v>114</c:v>
                </c:pt>
                <c:pt idx="26">
                  <c:v>107</c:v>
                </c:pt>
                <c:pt idx="27">
                  <c:v>105</c:v>
                </c:pt>
                <c:pt idx="28">
                  <c:v>114</c:v>
                </c:pt>
                <c:pt idx="29">
                  <c:v>107</c:v>
                </c:pt>
                <c:pt idx="30">
                  <c:v>118</c:v>
                </c:pt>
                <c:pt idx="31">
                  <c:v>114</c:v>
                </c:pt>
                <c:pt idx="32">
                  <c:v>114</c:v>
                </c:pt>
                <c:pt idx="33">
                  <c:v>115</c:v>
                </c:pt>
                <c:pt idx="34">
                  <c:v>87</c:v>
                </c:pt>
                <c:pt idx="35">
                  <c:v>107</c:v>
                </c:pt>
                <c:pt idx="36">
                  <c:v>114</c:v>
                </c:pt>
                <c:pt idx="37">
                  <c:v>109</c:v>
                </c:pt>
                <c:pt idx="38">
                  <c:v>100</c:v>
                </c:pt>
                <c:pt idx="39">
                  <c:v>122</c:v>
                </c:pt>
                <c:pt idx="40">
                  <c:v>103</c:v>
                </c:pt>
                <c:pt idx="41">
                  <c:v>110</c:v>
                </c:pt>
                <c:pt idx="42">
                  <c:v>108</c:v>
                </c:pt>
                <c:pt idx="43">
                  <c:v>97</c:v>
                </c:pt>
                <c:pt idx="44">
                  <c:v>101</c:v>
                </c:pt>
                <c:pt idx="45">
                  <c:v>111</c:v>
                </c:pt>
                <c:pt idx="46">
                  <c:v>115</c:v>
                </c:pt>
                <c:pt idx="47">
                  <c:v>111</c:v>
                </c:pt>
                <c:pt idx="48">
                  <c:v>111</c:v>
                </c:pt>
                <c:pt idx="49">
                  <c:v>99</c:v>
                </c:pt>
                <c:pt idx="50">
                  <c:v>115</c:v>
                </c:pt>
                <c:pt idx="51">
                  <c:v>107</c:v>
                </c:pt>
                <c:pt idx="52">
                  <c:v>124</c:v>
                </c:pt>
                <c:pt idx="53">
                  <c:v>125</c:v>
                </c:pt>
                <c:pt idx="54">
                  <c:v>106</c:v>
                </c:pt>
                <c:pt idx="55">
                  <c:v>108</c:v>
                </c:pt>
                <c:pt idx="56">
                  <c:v>120</c:v>
                </c:pt>
                <c:pt idx="57">
                  <c:v>124</c:v>
                </c:pt>
                <c:pt idx="58">
                  <c:v>91</c:v>
                </c:pt>
                <c:pt idx="59">
                  <c:v>89</c:v>
                </c:pt>
                <c:pt idx="60">
                  <c:v>114</c:v>
                </c:pt>
                <c:pt idx="61">
                  <c:v>101</c:v>
                </c:pt>
                <c:pt idx="62">
                  <c:v>98</c:v>
                </c:pt>
                <c:pt idx="63">
                  <c:v>110</c:v>
                </c:pt>
                <c:pt idx="64">
                  <c:v>104</c:v>
                </c:pt>
                <c:pt idx="65">
                  <c:v>111</c:v>
                </c:pt>
                <c:pt idx="66">
                  <c:v>93</c:v>
                </c:pt>
                <c:pt idx="67">
                  <c:v>106</c:v>
                </c:pt>
                <c:pt idx="68">
                  <c:v>109</c:v>
                </c:pt>
                <c:pt idx="69">
                  <c:v>126</c:v>
                </c:pt>
                <c:pt idx="70">
                  <c:v>93</c:v>
                </c:pt>
                <c:pt idx="71">
                  <c:v>103</c:v>
                </c:pt>
                <c:pt idx="72">
                  <c:v>116</c:v>
                </c:pt>
                <c:pt idx="73">
                  <c:v>110</c:v>
                </c:pt>
                <c:pt idx="74">
                  <c:v>117</c:v>
                </c:pt>
                <c:pt idx="75">
                  <c:v>114</c:v>
                </c:pt>
                <c:pt idx="76">
                  <c:v>110</c:v>
                </c:pt>
                <c:pt idx="77">
                  <c:v>119</c:v>
                </c:pt>
                <c:pt idx="78">
                  <c:v>112</c:v>
                </c:pt>
                <c:pt idx="79">
                  <c:v>110</c:v>
                </c:pt>
                <c:pt idx="80">
                  <c:v>110</c:v>
                </c:pt>
                <c:pt idx="81">
                  <c:v>106</c:v>
                </c:pt>
                <c:pt idx="82">
                  <c:v>115</c:v>
                </c:pt>
                <c:pt idx="83">
                  <c:v>118</c:v>
                </c:pt>
                <c:pt idx="84">
                  <c:v>126</c:v>
                </c:pt>
                <c:pt idx="85">
                  <c:v>123</c:v>
                </c:pt>
                <c:pt idx="86">
                  <c:v>106</c:v>
                </c:pt>
                <c:pt idx="87">
                  <c:v>106</c:v>
                </c:pt>
                <c:pt idx="88">
                  <c:v>115</c:v>
                </c:pt>
                <c:pt idx="89">
                  <c:v>107</c:v>
                </c:pt>
                <c:pt idx="90">
                  <c:v>113</c:v>
                </c:pt>
                <c:pt idx="91">
                  <c:v>117</c:v>
                </c:pt>
                <c:pt idx="92">
                  <c:v>116</c:v>
                </c:pt>
                <c:pt idx="93">
                  <c:v>108</c:v>
                </c:pt>
                <c:pt idx="94">
                  <c:v>95</c:v>
                </c:pt>
                <c:pt idx="95">
                  <c:v>119</c:v>
                </c:pt>
                <c:pt idx="96">
                  <c:v>100</c:v>
                </c:pt>
                <c:pt idx="97">
                  <c:v>111</c:v>
                </c:pt>
                <c:pt idx="98">
                  <c:v>104</c:v>
                </c:pt>
                <c:pt idx="99">
                  <c:v>106</c:v>
                </c:pt>
                <c:pt idx="100">
                  <c:v>102</c:v>
                </c:pt>
                <c:pt idx="101">
                  <c:v>107</c:v>
                </c:pt>
                <c:pt idx="102">
                  <c:v>115</c:v>
                </c:pt>
                <c:pt idx="103">
                  <c:v>112</c:v>
                </c:pt>
                <c:pt idx="104">
                  <c:v>98</c:v>
                </c:pt>
                <c:pt idx="105">
                  <c:v>112</c:v>
                </c:pt>
                <c:pt idx="106">
                  <c:v>112</c:v>
                </c:pt>
                <c:pt idx="107">
                  <c:v>113</c:v>
                </c:pt>
                <c:pt idx="108">
                  <c:v>105</c:v>
                </c:pt>
                <c:pt idx="109">
                  <c:v>108</c:v>
                </c:pt>
                <c:pt idx="110">
                  <c:v>114</c:v>
                </c:pt>
                <c:pt idx="111">
                  <c:v>97</c:v>
                </c:pt>
                <c:pt idx="112">
                  <c:v>98</c:v>
                </c:pt>
                <c:pt idx="113">
                  <c:v>101</c:v>
                </c:pt>
                <c:pt idx="114">
                  <c:v>122</c:v>
                </c:pt>
                <c:pt idx="115">
                  <c:v>95</c:v>
                </c:pt>
                <c:pt idx="116">
                  <c:v>115</c:v>
                </c:pt>
                <c:pt idx="117">
                  <c:v>111</c:v>
                </c:pt>
                <c:pt idx="118">
                  <c:v>110</c:v>
                </c:pt>
                <c:pt idx="119">
                  <c:v>93</c:v>
                </c:pt>
                <c:pt idx="120">
                  <c:v>113</c:v>
                </c:pt>
                <c:pt idx="121">
                  <c:v>114</c:v>
                </c:pt>
                <c:pt idx="122">
                  <c:v>102</c:v>
                </c:pt>
              </c:numCache>
            </c:numRef>
          </c:yVal>
        </c:ser>
        <c:axId val="56218752"/>
        <c:axId val="56220288"/>
      </c:scatterChart>
      <c:valAx>
        <c:axId val="56218752"/>
        <c:scaling>
          <c:orientation val="minMax"/>
          <c:max val="2010"/>
          <c:min val="1890"/>
        </c:scaling>
        <c:axPos val="t"/>
        <c:majorGridlines/>
        <c:numFmt formatCode="General" sourceLinked="1"/>
        <c:tickLblPos val="nextTo"/>
        <c:crossAx val="56220288"/>
        <c:crossesAt val="110"/>
        <c:crossBetween val="midCat"/>
        <c:majorUnit val="10"/>
      </c:valAx>
      <c:valAx>
        <c:axId val="56220288"/>
        <c:scaling>
          <c:orientation val="maxMin"/>
          <c:max val="130"/>
          <c:min val="90"/>
        </c:scaling>
        <c:axPos val="l"/>
        <c:majorGridlines/>
        <c:numFmt formatCode="General" sourceLinked="1"/>
        <c:tickLblPos val="nextTo"/>
        <c:crossAx val="56218752"/>
        <c:crossesAt val="1950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114299</xdr:colOff>
      <xdr:row>7</xdr:row>
      <xdr:rowOff>38100</xdr:rowOff>
    </xdr:from>
    <xdr:to>
      <xdr:col>14</xdr:col>
      <xdr:colOff>76200</xdr:colOff>
      <xdr:row>48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4"/>
  <sheetViews>
    <sheetView tabSelected="1" workbookViewId="0">
      <selection activeCell="E4" sqref="E4"/>
    </sheetView>
  </sheetViews>
  <sheetFormatPr defaultRowHeight="15"/>
  <sheetData>
    <row r="1" spans="1:5">
      <c r="A1" t="s">
        <v>5</v>
      </c>
      <c r="B1" t="s">
        <v>0</v>
      </c>
      <c r="C1" t="s">
        <v>1</v>
      </c>
    </row>
    <row r="2" spans="1:5">
      <c r="A2" t="s">
        <v>6</v>
      </c>
      <c r="B2">
        <v>1887</v>
      </c>
      <c r="C2">
        <f>120+7</f>
        <v>127</v>
      </c>
      <c r="E2" t="s">
        <v>45</v>
      </c>
    </row>
    <row r="3" spans="1:5">
      <c r="A3" t="s">
        <v>7</v>
      </c>
      <c r="B3">
        <v>1888</v>
      </c>
      <c r="C3">
        <f>1+120+12</f>
        <v>133</v>
      </c>
      <c r="E3" t="s">
        <v>46</v>
      </c>
    </row>
    <row r="4" spans="1:5">
      <c r="A4" t="s">
        <v>8</v>
      </c>
      <c r="B4">
        <v>1889</v>
      </c>
      <c r="C4">
        <f>90+14</f>
        <v>104</v>
      </c>
      <c r="E4" t="s">
        <v>47</v>
      </c>
    </row>
    <row r="5" spans="1:5">
      <c r="A5" t="s">
        <v>9</v>
      </c>
      <c r="B5">
        <v>1890</v>
      </c>
      <c r="C5">
        <f>90+24</f>
        <v>114</v>
      </c>
      <c r="E5" t="s">
        <v>3</v>
      </c>
    </row>
    <row r="6" spans="1:5">
      <c r="A6" t="s">
        <v>10</v>
      </c>
      <c r="B6">
        <v>1891</v>
      </c>
      <c r="C6">
        <f>90+23</f>
        <v>113</v>
      </c>
      <c r="E6" t="s">
        <v>4</v>
      </c>
    </row>
    <row r="7" spans="1:5">
      <c r="A7" t="s">
        <v>11</v>
      </c>
      <c r="B7">
        <v>1892</v>
      </c>
      <c r="C7">
        <f>1+90+11</f>
        <v>102</v>
      </c>
      <c r="E7" t="s">
        <v>2</v>
      </c>
    </row>
    <row r="8" spans="1:5">
      <c r="A8" t="s">
        <v>12</v>
      </c>
      <c r="B8">
        <v>1893</v>
      </c>
      <c r="C8">
        <f>120+10</f>
        <v>130</v>
      </c>
    </row>
    <row r="9" spans="1:5">
      <c r="A9" t="s">
        <v>13</v>
      </c>
      <c r="B9">
        <v>1894</v>
      </c>
      <c r="C9">
        <f>90+20</f>
        <v>110</v>
      </c>
    </row>
    <row r="10" spans="1:5">
      <c r="A10" t="s">
        <v>14</v>
      </c>
      <c r="B10">
        <v>1895</v>
      </c>
      <c r="C10">
        <f>90+26</f>
        <v>116</v>
      </c>
    </row>
    <row r="11" spans="1:5">
      <c r="A11" t="s">
        <v>10</v>
      </c>
      <c r="B11">
        <v>1896</v>
      </c>
      <c r="C11">
        <f>1+90+23</f>
        <v>114</v>
      </c>
    </row>
    <row r="12" spans="1:5">
      <c r="A12" t="s">
        <v>10</v>
      </c>
      <c r="B12">
        <v>1897</v>
      </c>
      <c r="C12">
        <f>90+23</f>
        <v>113</v>
      </c>
    </row>
    <row r="13" spans="1:5">
      <c r="A13" t="s">
        <v>8</v>
      </c>
      <c r="B13">
        <v>1898</v>
      </c>
      <c r="C13">
        <f>90+14</f>
        <v>104</v>
      </c>
    </row>
    <row r="14" spans="1:5">
      <c r="A14" t="s">
        <v>15</v>
      </c>
      <c r="B14">
        <v>1899</v>
      </c>
      <c r="C14">
        <f>120+2</f>
        <v>122</v>
      </c>
    </row>
    <row r="15" spans="1:5">
      <c r="A15" t="s">
        <v>14</v>
      </c>
      <c r="B15">
        <v>1900</v>
      </c>
      <c r="C15">
        <f>90+26</f>
        <v>116</v>
      </c>
    </row>
    <row r="16" spans="1:5">
      <c r="A16" t="s">
        <v>13</v>
      </c>
      <c r="B16">
        <v>1901</v>
      </c>
      <c r="C16">
        <f>90+20</f>
        <v>110</v>
      </c>
    </row>
    <row r="17" spans="1:3">
      <c r="A17" t="s">
        <v>16</v>
      </c>
      <c r="B17">
        <v>1902</v>
      </c>
      <c r="C17">
        <f>90+4</f>
        <v>94</v>
      </c>
    </row>
    <row r="18" spans="1:3">
      <c r="A18" t="s">
        <v>17</v>
      </c>
      <c r="B18">
        <v>1903</v>
      </c>
      <c r="C18">
        <f>90+2</f>
        <v>92</v>
      </c>
    </row>
    <row r="19" spans="1:3">
      <c r="A19" t="s">
        <v>18</v>
      </c>
      <c r="B19">
        <v>1904</v>
      </c>
      <c r="C19">
        <f>1+90+29</f>
        <v>120</v>
      </c>
    </row>
    <row r="20" spans="1:3">
      <c r="A20" t="s">
        <v>9</v>
      </c>
      <c r="B20">
        <v>1905</v>
      </c>
      <c r="C20">
        <f>90+24</f>
        <v>114</v>
      </c>
    </row>
    <row r="21" spans="1:3">
      <c r="A21" t="s">
        <v>14</v>
      </c>
      <c r="B21">
        <v>1906</v>
      </c>
      <c r="C21">
        <f>90+26</f>
        <v>116</v>
      </c>
    </row>
    <row r="22" spans="1:3">
      <c r="A22" t="s">
        <v>18</v>
      </c>
      <c r="B22">
        <v>1907</v>
      </c>
      <c r="C22">
        <f>90+29</f>
        <v>119</v>
      </c>
    </row>
    <row r="23" spans="1:3">
      <c r="A23" t="s">
        <v>19</v>
      </c>
      <c r="B23">
        <v>1908</v>
      </c>
      <c r="C23">
        <f>1+90+21</f>
        <v>112</v>
      </c>
    </row>
    <row r="24" spans="1:3">
      <c r="A24" t="s">
        <v>20</v>
      </c>
      <c r="B24">
        <v>1909</v>
      </c>
      <c r="C24">
        <f>90+19</f>
        <v>109</v>
      </c>
    </row>
    <row r="25" spans="1:3">
      <c r="A25" t="s">
        <v>21</v>
      </c>
      <c r="B25">
        <v>1910</v>
      </c>
      <c r="C25">
        <f>90+6</f>
        <v>96</v>
      </c>
    </row>
    <row r="26" spans="1:3">
      <c r="A26" t="s">
        <v>15</v>
      </c>
      <c r="B26">
        <v>1911</v>
      </c>
      <c r="C26">
        <f>120+2</f>
        <v>122</v>
      </c>
    </row>
    <row r="27" spans="1:3">
      <c r="A27" t="s">
        <v>10</v>
      </c>
      <c r="B27">
        <v>1912</v>
      </c>
      <c r="C27">
        <f>1+90+23</f>
        <v>114</v>
      </c>
    </row>
    <row r="28" spans="1:3">
      <c r="A28" t="s">
        <v>22</v>
      </c>
      <c r="B28">
        <v>1913</v>
      </c>
      <c r="C28">
        <f>90+17</f>
        <v>107</v>
      </c>
    </row>
    <row r="29" spans="1:3">
      <c r="A29" t="s">
        <v>23</v>
      </c>
      <c r="B29">
        <v>1914</v>
      </c>
      <c r="C29">
        <f>90+15</f>
        <v>105</v>
      </c>
    </row>
    <row r="30" spans="1:3">
      <c r="A30" t="s">
        <v>9</v>
      </c>
      <c r="B30">
        <v>1915</v>
      </c>
      <c r="C30">
        <f>90+24</f>
        <v>114</v>
      </c>
    </row>
    <row r="31" spans="1:3">
      <c r="A31" t="s">
        <v>24</v>
      </c>
      <c r="B31">
        <v>1916</v>
      </c>
      <c r="C31">
        <f>1+90+16</f>
        <v>107</v>
      </c>
    </row>
    <row r="32" spans="1:3">
      <c r="A32" t="s">
        <v>25</v>
      </c>
      <c r="B32">
        <v>1917</v>
      </c>
      <c r="C32">
        <f>90+28</f>
        <v>118</v>
      </c>
    </row>
    <row r="33" spans="1:3">
      <c r="A33" t="s">
        <v>9</v>
      </c>
      <c r="B33">
        <v>1918</v>
      </c>
      <c r="C33">
        <f>90+24</f>
        <v>114</v>
      </c>
    </row>
    <row r="34" spans="1:3">
      <c r="A34" t="s">
        <v>9</v>
      </c>
      <c r="B34">
        <v>1919</v>
      </c>
      <c r="C34">
        <f>90+24</f>
        <v>114</v>
      </c>
    </row>
    <row r="35" spans="1:3">
      <c r="A35" t="s">
        <v>9</v>
      </c>
      <c r="B35">
        <v>1920</v>
      </c>
      <c r="C35">
        <f>1+90+24</f>
        <v>115</v>
      </c>
    </row>
    <row r="36" spans="1:3">
      <c r="A36" t="s">
        <v>26</v>
      </c>
      <c r="B36">
        <v>1921</v>
      </c>
      <c r="C36">
        <f>59+28</f>
        <v>87</v>
      </c>
    </row>
    <row r="37" spans="1:3">
      <c r="A37" t="s">
        <v>22</v>
      </c>
      <c r="B37">
        <v>1922</v>
      </c>
      <c r="C37">
        <f>90+17</f>
        <v>107</v>
      </c>
    </row>
    <row r="38" spans="1:3">
      <c r="A38" t="s">
        <v>9</v>
      </c>
      <c r="B38">
        <v>1923</v>
      </c>
      <c r="C38">
        <f>90+24</f>
        <v>114</v>
      </c>
    </row>
    <row r="39" spans="1:3">
      <c r="A39" t="s">
        <v>27</v>
      </c>
      <c r="B39">
        <v>1924</v>
      </c>
      <c r="C39">
        <f>1+90+18</f>
        <v>109</v>
      </c>
    </row>
    <row r="40" spans="1:3">
      <c r="A40" t="s">
        <v>28</v>
      </c>
      <c r="B40">
        <v>1925</v>
      </c>
      <c r="C40">
        <f>90+10</f>
        <v>100</v>
      </c>
    </row>
    <row r="41" spans="1:3">
      <c r="A41" t="s">
        <v>15</v>
      </c>
      <c r="B41">
        <v>1926</v>
      </c>
      <c r="C41">
        <f>120+2</f>
        <v>122</v>
      </c>
    </row>
    <row r="42" spans="1:3">
      <c r="A42" t="s">
        <v>29</v>
      </c>
      <c r="B42">
        <v>1927</v>
      </c>
      <c r="C42">
        <f>90+13</f>
        <v>103</v>
      </c>
    </row>
    <row r="43" spans="1:3">
      <c r="A43" t="s">
        <v>20</v>
      </c>
      <c r="B43">
        <v>1928</v>
      </c>
      <c r="C43">
        <f>1+90+19</f>
        <v>110</v>
      </c>
    </row>
    <row r="44" spans="1:3">
      <c r="A44" t="s">
        <v>27</v>
      </c>
      <c r="B44">
        <v>1929</v>
      </c>
      <c r="C44">
        <f>90+18</f>
        <v>108</v>
      </c>
    </row>
    <row r="45" spans="1:3">
      <c r="A45" t="s">
        <v>30</v>
      </c>
      <c r="B45">
        <v>1930</v>
      </c>
      <c r="C45">
        <f>90+7</f>
        <v>97</v>
      </c>
    </row>
    <row r="46" spans="1:3">
      <c r="A46" t="s">
        <v>11</v>
      </c>
      <c r="B46">
        <v>1931</v>
      </c>
      <c r="C46">
        <f>90+11</f>
        <v>101</v>
      </c>
    </row>
    <row r="47" spans="1:3">
      <c r="A47" t="s">
        <v>13</v>
      </c>
      <c r="B47">
        <v>1932</v>
      </c>
      <c r="C47">
        <f>1+90+20</f>
        <v>111</v>
      </c>
    </row>
    <row r="48" spans="1:3">
      <c r="A48" t="s">
        <v>31</v>
      </c>
      <c r="B48">
        <v>1933</v>
      </c>
      <c r="C48">
        <f>90+25</f>
        <v>115</v>
      </c>
    </row>
    <row r="49" spans="1:3">
      <c r="A49" t="s">
        <v>19</v>
      </c>
      <c r="B49">
        <v>1934</v>
      </c>
      <c r="C49">
        <f>90+21</f>
        <v>111</v>
      </c>
    </row>
    <row r="50" spans="1:3">
      <c r="A50" t="s">
        <v>19</v>
      </c>
      <c r="B50">
        <v>1935</v>
      </c>
      <c r="C50">
        <f>90+21</f>
        <v>111</v>
      </c>
    </row>
    <row r="51" spans="1:3">
      <c r="A51" t="s">
        <v>32</v>
      </c>
      <c r="B51">
        <v>1936</v>
      </c>
      <c r="C51">
        <f>1+90+8</f>
        <v>99</v>
      </c>
    </row>
    <row r="52" spans="1:3">
      <c r="A52" t="s">
        <v>31</v>
      </c>
      <c r="B52">
        <v>1937</v>
      </c>
      <c r="C52">
        <f>90+25</f>
        <v>115</v>
      </c>
    </row>
    <row r="53" spans="1:3">
      <c r="A53" t="s">
        <v>22</v>
      </c>
      <c r="B53">
        <v>1938</v>
      </c>
      <c r="C53">
        <f>90+17</f>
        <v>107</v>
      </c>
    </row>
    <row r="54" spans="1:3">
      <c r="A54" t="s">
        <v>33</v>
      </c>
      <c r="B54">
        <v>1939</v>
      </c>
      <c r="C54">
        <f>120+4</f>
        <v>124</v>
      </c>
    </row>
    <row r="55" spans="1:3">
      <c r="A55" t="s">
        <v>33</v>
      </c>
      <c r="B55">
        <v>1940</v>
      </c>
      <c r="C55">
        <f>1+120+4</f>
        <v>125</v>
      </c>
    </row>
    <row r="56" spans="1:3">
      <c r="A56" t="s">
        <v>24</v>
      </c>
      <c r="B56">
        <v>1941</v>
      </c>
      <c r="C56">
        <f>90+16</f>
        <v>106</v>
      </c>
    </row>
    <row r="57" spans="1:3">
      <c r="A57" t="s">
        <v>27</v>
      </c>
      <c r="B57">
        <v>1942</v>
      </c>
      <c r="C57">
        <f>90+18</f>
        <v>108</v>
      </c>
    </row>
    <row r="58" spans="1:3">
      <c r="A58" t="s">
        <v>34</v>
      </c>
      <c r="B58">
        <v>1943</v>
      </c>
      <c r="C58">
        <f>90+30</f>
        <v>120</v>
      </c>
    </row>
    <row r="59" spans="1:3">
      <c r="A59" t="s">
        <v>35</v>
      </c>
      <c r="B59">
        <v>1944</v>
      </c>
      <c r="C59">
        <f>1+120+3</f>
        <v>124</v>
      </c>
    </row>
    <row r="60" spans="1:3">
      <c r="A60" t="s">
        <v>36</v>
      </c>
      <c r="B60">
        <v>1945</v>
      </c>
      <c r="C60">
        <f>90+1</f>
        <v>91</v>
      </c>
    </row>
    <row r="61" spans="1:3">
      <c r="A61" t="s">
        <v>37</v>
      </c>
      <c r="B61">
        <v>1946</v>
      </c>
      <c r="C61">
        <f>59+30</f>
        <v>89</v>
      </c>
    </row>
    <row r="62" spans="1:3">
      <c r="A62" t="s">
        <v>9</v>
      </c>
      <c r="B62">
        <v>1947</v>
      </c>
      <c r="C62">
        <f>90+24</f>
        <v>114</v>
      </c>
    </row>
    <row r="63" spans="1:3">
      <c r="A63" t="s">
        <v>28</v>
      </c>
      <c r="B63">
        <v>1948</v>
      </c>
      <c r="C63">
        <f>1+90+10</f>
        <v>101</v>
      </c>
    </row>
    <row r="64" spans="1:3">
      <c r="A64" t="s">
        <v>32</v>
      </c>
      <c r="B64">
        <v>1949</v>
      </c>
      <c r="C64">
        <f>90+8</f>
        <v>98</v>
      </c>
    </row>
    <row r="65" spans="1:3">
      <c r="A65" t="s">
        <v>13</v>
      </c>
      <c r="B65">
        <v>1950</v>
      </c>
      <c r="C65">
        <f>90+20</f>
        <v>110</v>
      </c>
    </row>
    <row r="66" spans="1:3">
      <c r="A66" t="s">
        <v>8</v>
      </c>
      <c r="B66">
        <v>1951</v>
      </c>
      <c r="C66">
        <f>90+14</f>
        <v>104</v>
      </c>
    </row>
    <row r="67" spans="1:3">
      <c r="A67" t="s">
        <v>13</v>
      </c>
      <c r="B67">
        <v>1952</v>
      </c>
      <c r="C67">
        <f>1+90+20</f>
        <v>111</v>
      </c>
    </row>
    <row r="68" spans="1:3">
      <c r="A68" t="s">
        <v>38</v>
      </c>
      <c r="B68">
        <v>1953</v>
      </c>
      <c r="C68">
        <f>90+3</f>
        <v>93</v>
      </c>
    </row>
    <row r="69" spans="1:3">
      <c r="A69" t="s">
        <v>24</v>
      </c>
      <c r="B69">
        <v>1954</v>
      </c>
      <c r="C69">
        <f>90+16</f>
        <v>106</v>
      </c>
    </row>
    <row r="70" spans="1:3">
      <c r="A70" t="s">
        <v>20</v>
      </c>
      <c r="B70">
        <v>1955</v>
      </c>
      <c r="C70">
        <f>90+19</f>
        <v>109</v>
      </c>
    </row>
    <row r="71" spans="1:3">
      <c r="A71" t="s">
        <v>39</v>
      </c>
      <c r="B71">
        <v>1956</v>
      </c>
      <c r="C71">
        <f>1+120+5</f>
        <v>126</v>
      </c>
    </row>
    <row r="72" spans="1:3">
      <c r="A72" t="s">
        <v>38</v>
      </c>
      <c r="B72">
        <v>1957</v>
      </c>
      <c r="C72">
        <f>90+3</f>
        <v>93</v>
      </c>
    </row>
    <row r="73" spans="1:3">
      <c r="A73" t="s">
        <v>29</v>
      </c>
      <c r="B73">
        <v>1958</v>
      </c>
      <c r="C73">
        <f>90+13</f>
        <v>103</v>
      </c>
    </row>
    <row r="74" spans="1:3">
      <c r="A74" t="s">
        <v>14</v>
      </c>
      <c r="B74">
        <v>1959</v>
      </c>
      <c r="C74">
        <f>90+26</f>
        <v>116</v>
      </c>
    </row>
    <row r="75" spans="1:3">
      <c r="A75" t="s">
        <v>20</v>
      </c>
      <c r="B75">
        <v>1960</v>
      </c>
      <c r="C75">
        <f>1+90+19</f>
        <v>110</v>
      </c>
    </row>
    <row r="76" spans="1:3">
      <c r="A76" t="s">
        <v>40</v>
      </c>
      <c r="B76">
        <v>1961</v>
      </c>
      <c r="C76">
        <f>90+27</f>
        <v>117</v>
      </c>
    </row>
    <row r="77" spans="1:3">
      <c r="A77" t="s">
        <v>9</v>
      </c>
      <c r="B77">
        <v>1962</v>
      </c>
      <c r="C77">
        <f>90+24</f>
        <v>114</v>
      </c>
    </row>
    <row r="78" spans="1:3">
      <c r="A78" t="s">
        <v>13</v>
      </c>
      <c r="B78">
        <v>1963</v>
      </c>
      <c r="C78">
        <f>90+20</f>
        <v>110</v>
      </c>
    </row>
    <row r="79" spans="1:3">
      <c r="A79" t="s">
        <v>25</v>
      </c>
      <c r="B79">
        <v>1964</v>
      </c>
      <c r="C79">
        <f>1+90+28</f>
        <v>119</v>
      </c>
    </row>
    <row r="80" spans="1:3">
      <c r="A80" t="s">
        <v>41</v>
      </c>
      <c r="B80">
        <v>1965</v>
      </c>
      <c r="C80">
        <f>90+22</f>
        <v>112</v>
      </c>
    </row>
    <row r="81" spans="1:3">
      <c r="A81" t="s">
        <v>13</v>
      </c>
      <c r="B81">
        <v>1966</v>
      </c>
      <c r="C81">
        <f>90+20</f>
        <v>110</v>
      </c>
    </row>
    <row r="82" spans="1:3">
      <c r="A82" t="s">
        <v>13</v>
      </c>
      <c r="B82">
        <v>1967</v>
      </c>
      <c r="C82">
        <f>90+20</f>
        <v>110</v>
      </c>
    </row>
    <row r="83" spans="1:3">
      <c r="A83" t="s">
        <v>23</v>
      </c>
      <c r="B83">
        <v>1968</v>
      </c>
      <c r="C83">
        <f>1+90+15</f>
        <v>106</v>
      </c>
    </row>
    <row r="84" spans="1:3">
      <c r="A84" t="s">
        <v>31</v>
      </c>
      <c r="B84">
        <v>1969</v>
      </c>
      <c r="C84">
        <f>90+25</f>
        <v>115</v>
      </c>
    </row>
    <row r="85" spans="1:3">
      <c r="A85" t="s">
        <v>25</v>
      </c>
      <c r="B85">
        <v>1970</v>
      </c>
      <c r="C85">
        <f>90+28</f>
        <v>118</v>
      </c>
    </row>
    <row r="86" spans="1:3">
      <c r="A86" t="s">
        <v>42</v>
      </c>
      <c r="B86">
        <v>1971</v>
      </c>
      <c r="C86">
        <f>120+6</f>
        <v>126</v>
      </c>
    </row>
    <row r="87" spans="1:3">
      <c r="A87" t="s">
        <v>15</v>
      </c>
      <c r="B87">
        <v>1972</v>
      </c>
      <c r="C87">
        <f>1+120+2</f>
        <v>123</v>
      </c>
    </row>
    <row r="88" spans="1:3">
      <c r="A88" t="s">
        <v>24</v>
      </c>
      <c r="B88">
        <v>1973</v>
      </c>
      <c r="C88">
        <f>90+16</f>
        <v>106</v>
      </c>
    </row>
    <row r="89" spans="1:3">
      <c r="A89" t="s">
        <v>24</v>
      </c>
      <c r="B89">
        <v>1974</v>
      </c>
      <c r="C89">
        <f>90+16</f>
        <v>106</v>
      </c>
    </row>
    <row r="90" spans="1:3">
      <c r="A90" t="s">
        <v>31</v>
      </c>
      <c r="B90">
        <v>1975</v>
      </c>
      <c r="C90">
        <f>90+25</f>
        <v>115</v>
      </c>
    </row>
    <row r="91" spans="1:3">
      <c r="A91" t="s">
        <v>24</v>
      </c>
      <c r="B91">
        <v>1976</v>
      </c>
      <c r="C91">
        <f>1+90+16</f>
        <v>107</v>
      </c>
    </row>
    <row r="92" spans="1:3">
      <c r="A92" t="s">
        <v>10</v>
      </c>
      <c r="B92">
        <v>1977</v>
      </c>
      <c r="C92">
        <f>90+23</f>
        <v>113</v>
      </c>
    </row>
    <row r="93" spans="1:3">
      <c r="A93" t="s">
        <v>40</v>
      </c>
      <c r="B93">
        <v>1978</v>
      </c>
      <c r="C93">
        <f>90+27</f>
        <v>117</v>
      </c>
    </row>
    <row r="94" spans="1:3">
      <c r="A94" t="s">
        <v>14</v>
      </c>
      <c r="B94">
        <v>1979</v>
      </c>
      <c r="C94">
        <f>90+26</f>
        <v>116</v>
      </c>
    </row>
    <row r="95" spans="1:3">
      <c r="A95" t="s">
        <v>22</v>
      </c>
      <c r="B95">
        <v>1980</v>
      </c>
      <c r="C95">
        <f>1+90+17</f>
        <v>108</v>
      </c>
    </row>
    <row r="96" spans="1:3">
      <c r="A96" t="s">
        <v>43</v>
      </c>
      <c r="B96">
        <v>1981</v>
      </c>
      <c r="C96">
        <f>90+5</f>
        <v>95</v>
      </c>
    </row>
    <row r="97" spans="1:3">
      <c r="A97" t="s">
        <v>18</v>
      </c>
      <c r="B97">
        <v>1982</v>
      </c>
      <c r="C97">
        <f>90+29</f>
        <v>119</v>
      </c>
    </row>
    <row r="98" spans="1:3">
      <c r="A98" t="s">
        <v>28</v>
      </c>
      <c r="B98">
        <v>1983</v>
      </c>
      <c r="C98">
        <f>90+10</f>
        <v>100</v>
      </c>
    </row>
    <row r="99" spans="1:3">
      <c r="A99" t="s">
        <v>13</v>
      </c>
      <c r="B99">
        <v>1984</v>
      </c>
      <c r="C99">
        <f>1+90+20</f>
        <v>111</v>
      </c>
    </row>
    <row r="100" spans="1:3">
      <c r="A100" t="s">
        <v>8</v>
      </c>
      <c r="B100">
        <v>1985</v>
      </c>
      <c r="C100">
        <f>90+14</f>
        <v>104</v>
      </c>
    </row>
    <row r="101" spans="1:3">
      <c r="A101" t="s">
        <v>24</v>
      </c>
      <c r="B101">
        <v>1986</v>
      </c>
      <c r="C101">
        <f>90+16</f>
        <v>106</v>
      </c>
    </row>
    <row r="102" spans="1:3">
      <c r="A102" t="s">
        <v>44</v>
      </c>
      <c r="B102">
        <v>1987</v>
      </c>
      <c r="C102">
        <f>90+12</f>
        <v>102</v>
      </c>
    </row>
    <row r="103" spans="1:3">
      <c r="A103" t="s">
        <v>24</v>
      </c>
      <c r="B103">
        <v>1988</v>
      </c>
      <c r="C103">
        <f>1+90+16</f>
        <v>107</v>
      </c>
    </row>
    <row r="104" spans="1:3">
      <c r="A104" t="s">
        <v>31</v>
      </c>
      <c r="B104">
        <v>1989</v>
      </c>
      <c r="C104">
        <f>90+25</f>
        <v>115</v>
      </c>
    </row>
    <row r="105" spans="1:3">
      <c r="A105" t="s">
        <v>41</v>
      </c>
      <c r="B105">
        <v>1990</v>
      </c>
      <c r="C105">
        <f>90+22</f>
        <v>112</v>
      </c>
    </row>
    <row r="106" spans="1:3">
      <c r="A106" t="s">
        <v>32</v>
      </c>
      <c r="B106">
        <v>1991</v>
      </c>
      <c r="C106">
        <f>90+8</f>
        <v>98</v>
      </c>
    </row>
    <row r="107" spans="1:3">
      <c r="A107" t="s">
        <v>19</v>
      </c>
      <c r="B107">
        <v>1992</v>
      </c>
      <c r="C107">
        <f>1+90+21</f>
        <v>112</v>
      </c>
    </row>
    <row r="108" spans="1:3">
      <c r="A108" t="s">
        <v>41</v>
      </c>
      <c r="B108">
        <v>1993</v>
      </c>
      <c r="C108">
        <f>90+22</f>
        <v>112</v>
      </c>
    </row>
    <row r="109" spans="1:3">
      <c r="A109" t="s">
        <v>10</v>
      </c>
      <c r="B109">
        <v>1994</v>
      </c>
      <c r="C109">
        <f>90+23</f>
        <v>113</v>
      </c>
    </row>
    <row r="110" spans="1:3">
      <c r="A110" t="s">
        <v>23</v>
      </c>
      <c r="B110">
        <v>1995</v>
      </c>
      <c r="C110">
        <f>90+15</f>
        <v>105</v>
      </c>
    </row>
    <row r="111" spans="1:3">
      <c r="A111" t="s">
        <v>22</v>
      </c>
      <c r="B111">
        <v>1996</v>
      </c>
      <c r="C111">
        <f>1+90+17</f>
        <v>108</v>
      </c>
    </row>
    <row r="112" spans="1:3">
      <c r="A112" t="s">
        <v>9</v>
      </c>
      <c r="B112">
        <v>1997</v>
      </c>
      <c r="C112">
        <f>90+24</f>
        <v>114</v>
      </c>
    </row>
    <row r="113" spans="1:3">
      <c r="A113" t="s">
        <v>30</v>
      </c>
      <c r="B113">
        <v>1998</v>
      </c>
      <c r="C113">
        <f>90+7</f>
        <v>97</v>
      </c>
    </row>
    <row r="114" spans="1:3">
      <c r="A114" t="s">
        <v>32</v>
      </c>
      <c r="B114">
        <v>1999</v>
      </c>
      <c r="C114">
        <f>90+8</f>
        <v>98</v>
      </c>
    </row>
    <row r="115" spans="1:3">
      <c r="A115" t="s">
        <v>28</v>
      </c>
      <c r="B115">
        <v>2000</v>
      </c>
      <c r="C115">
        <f>1+90+10</f>
        <v>101</v>
      </c>
    </row>
    <row r="116" spans="1:3">
      <c r="A116" t="s">
        <v>15</v>
      </c>
      <c r="B116">
        <v>2001</v>
      </c>
      <c r="C116">
        <f>120+2</f>
        <v>122</v>
      </c>
    </row>
    <row r="117" spans="1:3">
      <c r="A117" t="s">
        <v>43</v>
      </c>
      <c r="B117">
        <v>2002</v>
      </c>
      <c r="C117">
        <f>90+5</f>
        <v>95</v>
      </c>
    </row>
    <row r="118" spans="1:3">
      <c r="A118" t="s">
        <v>31</v>
      </c>
      <c r="B118">
        <v>2003</v>
      </c>
      <c r="C118">
        <f>90+25</f>
        <v>115</v>
      </c>
    </row>
    <row r="119" spans="1:3">
      <c r="A119" t="s">
        <v>13</v>
      </c>
      <c r="B119">
        <v>2004</v>
      </c>
      <c r="C119">
        <f>1+90+20</f>
        <v>111</v>
      </c>
    </row>
    <row r="120" spans="1:3">
      <c r="A120" t="s">
        <v>13</v>
      </c>
      <c r="B120">
        <v>2005</v>
      </c>
      <c r="C120">
        <f>90+20</f>
        <v>110</v>
      </c>
    </row>
    <row r="121" spans="1:3">
      <c r="A121" t="s">
        <v>38</v>
      </c>
      <c r="B121">
        <v>2006</v>
      </c>
      <c r="C121">
        <f>90+3</f>
        <v>93</v>
      </c>
    </row>
    <row r="122" spans="1:3">
      <c r="A122" t="s">
        <v>10</v>
      </c>
      <c r="B122">
        <v>2007</v>
      </c>
      <c r="C122">
        <f>90+23</f>
        <v>113</v>
      </c>
    </row>
    <row r="123" spans="1:3">
      <c r="A123" t="s">
        <v>10</v>
      </c>
      <c r="B123">
        <v>2008</v>
      </c>
      <c r="C123">
        <f>1+90+23</f>
        <v>114</v>
      </c>
    </row>
    <row r="124" spans="1:3">
      <c r="A124" t="s">
        <v>44</v>
      </c>
      <c r="B124">
        <v>2009</v>
      </c>
      <c r="C124">
        <f>90+12</f>
        <v>102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lake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James A. Donald</cp:lastModifiedBy>
  <dcterms:created xsi:type="dcterms:W3CDTF">2009-12-30T12:08:05Z</dcterms:created>
  <dcterms:modified xsi:type="dcterms:W3CDTF">2009-12-31T19:28:48Z</dcterms:modified>
</cp:coreProperties>
</file>